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<sst xmlns="http://schemas.openxmlformats.org/spreadsheetml/2006/main" count="86" uniqueCount="81">
  <si>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</si>
  <si>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</si>
  <si>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</si>
  <si>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</si>
  <si>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</si>
  <si>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</si>
  <si>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</si>
  <si>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</si>
  <si>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</si>
  <si>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</si>
  <si>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</si>
  <si>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</si>
  <si>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</si>
  <si>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</si>
  <si>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</si>
  <si>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</si>
  <si>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</si>
  <si>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</si>
  <si>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</si>
  <si>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</si>
  <si>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</si>
  <si>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</si>
  <si>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</si>
  <si>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</si>
  <si>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</si>
  <si>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</si>
  <si>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</si>
  <si>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</si>
  <si>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</si>
  <si>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</si>
  <si>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</si>
  <si>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</si>
  <si>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</si>
  <si>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</si>
  <si>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</si>
  <si>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</si>
  <si>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</si>
  <si>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</si>
  <si>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</si>
  <si>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</si>
  <si>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</si>
  <si>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</si>
  <si>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</si>
  <si>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</si>
  <si>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</si>
  <si>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</si>
  <si>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</si>
  <si>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</si>
  <si>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</si>
  <si>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</si>
  <si>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</si>
  <si>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</si>
  <si>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</si>
  <si>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</si>
  <si>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</si>
  <si>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</si>
  <si>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</si>
  <si>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</si>
  <si>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</si>
  <si>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</si>
  <si>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</si>
  <si>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</si>
  <si>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</si>
  <si>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</si>
  <si>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</si>
  <si>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</si>
  <si>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</si>
  <si>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</si>
  <si>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</si>
  <si>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</si>
  <si>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</si>
  <si>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</si>
  <si>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</si>
  <si>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</si>
  <si>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</si>
  <si>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</si>
  <si>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</si>
  <si>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</si>
  <si>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</si>
  <si>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</si>
  <si>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Osnove rudarstva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</si>
</sst>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6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4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350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170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/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10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56.25</v>
      </c>
      <c r="H7" s="5"/>
      <c r="I7" s="6"/>
      <c r="J7" s="5"/>
      <c r="K7" s="7">
        <f>G7/$G$23</f>
        <v>0.37416851441241689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31.666666666666664</v>
      </c>
      <c r="H8" s="5"/>
      <c r="I8" s="6"/>
      <c r="J8" s="5"/>
      <c r="K8" s="7">
        <f t="shared" ref="K8:K22" si="0">G8/$G$23</f>
        <v>0.21064301552106432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50.416666666666671</v>
      </c>
      <c r="H9" s="5"/>
      <c r="I9" s="6"/>
      <c r="J9" s="5"/>
      <c r="K9" s="7">
        <f t="shared" si="0"/>
        <v>0.33536585365853666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10</v>
      </c>
      <c r="H14" s="5"/>
      <c r="I14" s="6"/>
      <c r="J14" s="5"/>
      <c r="K14" s="7">
        <f t="shared" si="0"/>
        <v>6.6518847006651893E-2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1.3303769401330379E-2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150.33333333333331</v>
      </c>
      <c r="H23" s="4"/>
      <c r="I23" s="8"/>
      <c r="J23" s="4"/>
      <c r="K23" s="9">
        <f>SUM(K7:K22)</f>
        <v>1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5.0111111111111102</v>
      </c>
      <c r="I25" s="20" t="s">
        <v>32</v>
      </c>
      <c r="J25" s="21">
        <f>G23/25</f>
        <v>6.0133333333333328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Osnove rudarstva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94.083333333333343</v>
      </c>
    </row>
    <row r="9" spans="1:2">
      <c r="A9" s="18" t="s">
        <v>68</v>
      </c>
      <c r="B9" s="19">
        <f>IF(Proračun!G24="OK",B7+B8,"")</f>
        <v>150.33333333333334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