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<sst xmlns="http://schemas.openxmlformats.org/spreadsheetml/2006/main" count="86" uniqueCount="81">
  <si>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</si>
  <si>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</si>
  <si>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</si>
  <si>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</si>
  <si>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</si>
  <si>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</si>
  <si>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</si>
  <si>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</si>
  <si>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</si>
  <si>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</si>
  <si>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</si>
  <si>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</si>
  <si>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</si>
  <si>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</si>
  <si>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</si>
  <si>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</si>
  <si>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</si>
  <si>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</si>
  <si>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</si>
  <si>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</si>
  <si>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</si>
  <si>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</si>
  <si>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</si>
  <si>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</si>
  <si>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</si>
  <si>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</si>
  <si>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</si>
  <si>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</si>
  <si>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</si>
  <si>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</si>
  <si>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</si>
  <si>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</si>
  <si>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</si>
  <si>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</si>
  <si>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</si>
  <si>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</si>
  <si>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</si>
  <si>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</si>
  <si>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</si>
  <si>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</si>
  <si>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</si>
  <si>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</si>
  <si>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</si>
  <si>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</si>
  <si>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</si>
  <si>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</si>
  <si>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</si>
  <si>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</si>
  <si>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</si>
  <si>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</si>
  <si>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</si>
  <si>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</si>
  <si>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</si>
  <si>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</si>
  <si>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</si>
  <si>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</si>
  <si>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</si>
  <si>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</si>
  <si>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</si>
  <si>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</si>
  <si>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</si>
  <si>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</si>
  <si>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</si>
  <si>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</si>
  <si>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</si>
  <si>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</si>
  <si>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</si>
  <si>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</si>
  <si>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</si>
  <si>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</si>
  <si>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</si>
  <si>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</si>
  <si>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</si>
  <si>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</si>
  <si>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</si>
  <si>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</si>
  <si>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</si>
  <si>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</si>
  <si>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</si>
  <si>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</si>
  <si>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Ležišta mineralnih sirovina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</si>
</sst>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185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40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6000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9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22.5</v>
      </c>
      <c r="H7" s="5"/>
      <c r="I7" s="6"/>
      <c r="J7" s="5"/>
      <c r="K7" s="7">
        <f>G7/$G$23</f>
        <v>0.25714285714285712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12.583333333333334</v>
      </c>
      <c r="H8" s="5"/>
      <c r="I8" s="6"/>
      <c r="J8" s="5"/>
      <c r="K8" s="7">
        <f t="shared" ref="K8:K22" si="0">G8/$G$23</f>
        <v>0.1438095238095238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20.416666666666664</v>
      </c>
      <c r="H9" s="5"/>
      <c r="I9" s="6"/>
      <c r="J9" s="5"/>
      <c r="K9" s="7">
        <f t="shared" si="0"/>
        <v>0.23333333333333331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30</v>
      </c>
      <c r="H11" s="5"/>
      <c r="I11" s="6"/>
      <c r="J11" s="5"/>
      <c r="K11" s="7">
        <f t="shared" si="0"/>
        <v>0.34285714285714286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2</v>
      </c>
      <c r="H21" s="5"/>
      <c r="I21" s="6"/>
      <c r="J21" s="5"/>
      <c r="K21" s="7">
        <f t="shared" si="0"/>
        <v>2.2857142857142857E-2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87.5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2.9166666666666665</v>
      </c>
      <c r="I25" s="20" t="s">
        <v>32</v>
      </c>
      <c r="J25" s="21">
        <f>G23/25</f>
        <v>3.5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Ležišta mineralnih sirovina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65</v>
      </c>
    </row>
    <row r="9" spans="1:2">
      <c r="A9" s="18" t="s">
        <v>68</v>
      </c>
      <c r="B9" s="19">
        <f>IF(Proračun!G24="OK",B7+B8,"")</f>
        <v>87.5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2025-03-06T09:09:33Z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