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<sst xmlns="http://schemas.openxmlformats.org/spreadsheetml/2006/main" count="86" uniqueCount="81">
  <si>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</si>
  <si>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</si>
  <si>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</si>
  <si>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</si>
  <si>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</si>
  <si>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</si>
  <si>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</si>
  <si>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</si>
  <si>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</si>
  <si>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</si>
  <si>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</si>
  <si>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</si>
  <si>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</si>
  <si>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</si>
  <si>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</si>
  <si>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</si>
  <si>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</si>
  <si>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</si>
  <si>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</si>
  <si>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</si>
  <si>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</si>
  <si>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</si>
  <si>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</si>
  <si>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</si>
  <si>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</si>
  <si>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</si>
  <si>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</si>
  <si>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</si>
  <si>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</si>
  <si>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</si>
  <si>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</si>
  <si>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</si>
  <si>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</si>
  <si>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</si>
  <si>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</si>
  <si>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</si>
  <si>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</si>
  <si>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</si>
  <si>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</si>
  <si>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</si>
  <si>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</si>
  <si>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</si>
  <si>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</si>
  <si>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</si>
  <si>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</si>
  <si>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</si>
  <si>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</si>
  <si>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</si>
  <si>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</si>
  <si>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</si>
  <si>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</si>
  <si>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</si>
  <si>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</si>
  <si>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</si>
  <si>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</si>
  <si>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</si>
  <si>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</si>
  <si>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</si>
  <si>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</si>
  <si>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</si>
  <si>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</si>
  <si>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</si>
  <si>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</si>
  <si>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</si>
  <si>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</si>
  <si>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</si>
  <si>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</si>
  <si>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</si>
  <si>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</si>
  <si>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</si>
  <si>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</si>
  <si>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</si>
  <si>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</si>
  <si>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</si>
  <si>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</si>
  <si>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</si>
  <si>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</si>
  <si>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</si>
  <si>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</si>
  <si>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</si>
  <si>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Zatvaranje rudnika i rekultivacija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</si>
</sst>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6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4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167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55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5800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>
        <v>5</v>
      </c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1.5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33.75</v>
      </c>
      <c r="H7" s="5"/>
      <c r="I7" s="6"/>
      <c r="J7" s="5"/>
      <c r="K7" s="7">
        <f>G7/$G$23</f>
        <v>0.32774945375091041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12.933333333333334</v>
      </c>
      <c r="H8" s="5"/>
      <c r="I8" s="6"/>
      <c r="J8" s="5"/>
      <c r="K8" s="7">
        <f t="shared" ref="K8:K22" si="0">G8/$G$23</f>
        <v>0.12559682770899086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20.791666666666664</v>
      </c>
      <c r="H9" s="5"/>
      <c r="I9" s="6"/>
      <c r="J9" s="5"/>
      <c r="K9" s="7">
        <f t="shared" si="0"/>
        <v>0.20190984866877074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29</v>
      </c>
      <c r="H11" s="5"/>
      <c r="I11" s="6"/>
      <c r="J11" s="5"/>
      <c r="K11" s="7">
        <f t="shared" si="0"/>
        <v>0.28162175285263413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5</v>
      </c>
      <c r="H14" s="5"/>
      <c r="I14" s="6"/>
      <c r="J14" s="5"/>
      <c r="K14" s="7">
        <f t="shared" si="0"/>
        <v>4.8555474629764506E-2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1.5</v>
      </c>
      <c r="H21" s="5"/>
      <c r="I21" s="6"/>
      <c r="J21" s="5"/>
      <c r="K21" s="7">
        <f t="shared" si="0"/>
        <v>1.4566642388929353E-2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102.97499999999999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3.4324999999999997</v>
      </c>
      <c r="I25" s="20" t="s">
        <v>32</v>
      </c>
      <c r="J25" s="21">
        <f>G23/25</f>
        <v>4.1189999999999998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Zatvaranje rudnika i rekultivacija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69.224999999999994</v>
      </c>
    </row>
    <row r="9" spans="1:2">
      <c r="A9" s="18" t="s">
        <v>68</v>
      </c>
      <c r="B9" s="19">
        <f>IF(Proračun!G24="OK",B7+B8,"")</f>
        <v>102.97499999999999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2025-03-10T11:41:28Z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