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V god_NOVI\KALKULATOR_IV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<sst xmlns="http://schemas.openxmlformats.org/spreadsheetml/2006/main" count="86" uniqueCount="81">
  <si>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</si>
  <si>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</si>
  <si>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</si>
  <si>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</si>
  <si>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</si>
  <si>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</si>
  <si>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</si>
  <si>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</si>
  <si>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</si>
  <si>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</si>
  <si>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</si>
  <si>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</si>
  <si>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</si>
  <si>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</si>
  <si>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</si>
  <si>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</si>
  <si>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</si>
  <si>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</si>
  <si>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</si>
  <si>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</si>
  <si>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</si>
  <si>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</si>
  <si>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</si>
  <si>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</si>
  <si>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</si>
  <si>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</si>
  <si>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</si>
  <si>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</si>
  <si>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</si>
  <si>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</si>
  <si>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</si>
  <si>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</si>
  <si>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</si>
  <si>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</si>
  <si>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</si>
  <si>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</si>
  <si>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</si>
  <si>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</si>
  <si>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</si>
  <si>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</si>
  <si>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</si>
  <si>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</si>
  <si>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</si>
  <si>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</si>
  <si>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</si>
  <si>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</si>
  <si>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</si>
  <si>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</si>
  <si>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</si>
  <si>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</si>
  <si>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</si>
  <si>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</si>
  <si>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</si>
  <si>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</si>
  <si>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</si>
  <si>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</si>
  <si>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</si>
  <si>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</si>
  <si>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</si>
  <si>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</si>
  <si>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</si>
  <si>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</si>
  <si>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</si>
  <si>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</si>
  <si>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</si>
  <si>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</si>
  <si>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</si>
  <si>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</si>
  <si>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</si>
  <si>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</si>
  <si>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</si>
  <si>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</si>
  <si>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</si>
  <si>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</si>
  <si>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</si>
  <si>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</si>
  <si>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</si>
  <si>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</si>
  <si>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</si>
  <si>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</si>
  <si>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Otkopavanje zaštitnih stubova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</si>
</sst>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13" sqref="H13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4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2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1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0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220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100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>
        <v>70</v>
      </c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/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/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/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2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33.75</v>
      </c>
      <c r="H7" s="5"/>
      <c r="I7" s="6"/>
      <c r="J7" s="5"/>
      <c r="K7" s="7">
        <f>G7/$G$23</f>
        <v>0.33582089552238809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25.166666666666668</v>
      </c>
      <c r="H8" s="5"/>
      <c r="I8" s="6"/>
      <c r="J8" s="5"/>
      <c r="K8" s="7">
        <f t="shared" ref="K8:K22" si="0">G8/$G$23</f>
        <v>0.25041459369817581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39.583333333333329</v>
      </c>
      <c r="H9" s="5"/>
      <c r="I9" s="6"/>
      <c r="J9" s="5"/>
      <c r="K9" s="7">
        <f t="shared" si="0"/>
        <v>0.39386401326699827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2</v>
      </c>
      <c r="H21" s="5"/>
      <c r="I21" s="6"/>
      <c r="J21" s="5"/>
      <c r="K21" s="7">
        <f t="shared" si="0"/>
        <v>1.9900497512437811E-2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100.5</v>
      </c>
      <c r="H23" s="4"/>
      <c r="I23" s="8"/>
      <c r="J23" s="4"/>
      <c r="K23" s="9">
        <f>SUM(K7:K22)</f>
        <v>1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3.35</v>
      </c>
      <c r="I25" s="20" t="s">
        <v>32</v>
      </c>
      <c r="J25" s="21">
        <f>G23/25</f>
        <v>4.0199999999999996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Otkopavanje zaštitnih stubova</v>
      </c>
    </row>
    <row r="7" spans="1:2">
      <c r="A7" s="18" t="s">
        <v>69</v>
      </c>
      <c r="B7" s="19">
        <f>IF(Proračun!G24="OK",Proračun!G7,"")</f>
        <v>33.75</v>
      </c>
    </row>
    <row r="8" spans="1:2">
      <c r="A8" s="18" t="s">
        <v>67</v>
      </c>
      <c r="B8" s="19">
        <f>IF(Proračun!G24="OK",SUM(Proračun!G8:G22),"")</f>
        <v>66.75</v>
      </c>
    </row>
    <row r="9" spans="1:2">
      <c r="A9" s="18" t="s">
        <v>68</v>
      </c>
      <c r="B9" s="19">
        <f>IF(Proračun!G24="OK",B7+B8,"")</f>
        <v>100.5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2025-03-12T13:49:10Z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