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<sst xmlns="http://schemas.openxmlformats.org/spreadsheetml/2006/main" count="86" uniqueCount="81">
  <si>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</si>
  <si>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</si>
  <si>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</si>
  <si>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</si>
  <si>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</si>
  <si>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</si>
  <si>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</si>
  <si>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</si>
  <si>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</si>
  <si>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</si>
  <si>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</si>
  <si>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</si>
  <si>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</si>
  <si>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</si>
  <si>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</si>
  <si>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</si>
  <si>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</si>
  <si>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</si>
  <si>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</si>
  <si>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</si>
  <si>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</si>
  <si>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</si>
  <si>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</si>
  <si>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</si>
  <si>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</si>
  <si>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</si>
  <si>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</si>
  <si>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</si>
  <si>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</si>
  <si>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</si>
  <si>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</si>
  <si>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</si>
  <si>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</si>
  <si>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</si>
  <si>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</si>
  <si>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</si>
  <si>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</si>
  <si>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</si>
  <si>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</si>
  <si>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</si>
  <si>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</si>
  <si>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</si>
  <si>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</si>
  <si>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</si>
  <si>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</si>
  <si>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</si>
  <si>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</si>
  <si>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</si>
  <si>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</si>
  <si>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</si>
  <si>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</si>
  <si>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</si>
  <si>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</si>
  <si>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</si>
  <si>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</si>
  <si>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</si>
  <si>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</si>
  <si>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</si>
  <si>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</si>
  <si>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</si>
  <si>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</si>
  <si>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</si>
  <si>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</si>
  <si>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</si>
  <si>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</si>
  <si>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</si>
  <si>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</si>
  <si>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</si>
  <si>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</si>
  <si>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</si>
  <si>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</si>
  <si>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</si>
  <si>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</si>
  <si>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</si>
  <si>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</si>
  <si>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</si>
  <si>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</si>
  <si>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</si>
  <si>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</si>
  <si>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</si>
  <si>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Rudarski propisi i standardizacija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</si>
</sst>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4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4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210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80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6500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22.5</v>
      </c>
      <c r="H7" s="5"/>
      <c r="I7" s="6"/>
      <c r="J7" s="5"/>
      <c r="K7" s="7">
        <f>G7/$G$23</f>
        <v>0.22350993377483441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17.166666666666668</v>
      </c>
      <c r="H8" s="5"/>
      <c r="I8" s="6"/>
      <c r="J8" s="5"/>
      <c r="K8" s="7">
        <f t="shared" ref="K8:K22" si="0">G8/$G$23</f>
        <v>0.17052980132450332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27.5</v>
      </c>
      <c r="H9" s="5"/>
      <c r="I9" s="6"/>
      <c r="J9" s="5"/>
      <c r="K9" s="7">
        <f t="shared" si="0"/>
        <v>0.27317880794701987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32.5</v>
      </c>
      <c r="H11" s="5"/>
      <c r="I11" s="6"/>
      <c r="J11" s="5"/>
      <c r="K11" s="7">
        <f t="shared" si="0"/>
        <v>0.32284768211920528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1</v>
      </c>
      <c r="H21" s="5"/>
      <c r="I21" s="6"/>
      <c r="J21" s="5"/>
      <c r="K21" s="7">
        <f t="shared" si="0"/>
        <v>9.9337748344370848E-3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100.66666666666667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3.3555555555555556</v>
      </c>
      <c r="I25" s="20" t="s">
        <v>32</v>
      </c>
      <c r="J25" s="21">
        <f>G23/25</f>
        <v>4.0266666666666673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Rudarski propisi i standardizacija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78.166666666666671</v>
      </c>
    </row>
    <row r="9" spans="1:2">
      <c r="A9" s="18" t="s">
        <v>68</v>
      </c>
      <c r="B9" s="19">
        <f>IF(Proračun!G24="OK",B7+B8,"")</f>
        <v>100.66666666666667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2025-03-04T13:11:45Z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