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<sst xmlns="http://schemas.openxmlformats.org/spreadsheetml/2006/main" count="86" uniqueCount="81">
  <si>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</si>
  <si>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</si>
  <si>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</si>
  <si>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</si>
  <si>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</si>
  <si>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</si>
  <si>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</si>
  <si>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</si>
  <si>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</si>
  <si>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</si>
  <si>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</si>
  <si>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</si>
  <si>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</si>
  <si>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</si>
  <si>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</si>
  <si>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</si>
  <si>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</si>
  <si>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</si>
  <si>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</si>
  <si>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</si>
  <si>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</si>
  <si>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</si>
  <si>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</si>
  <si>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</si>
  <si>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</si>
  <si>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</si>
  <si>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</si>
  <si>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</si>
  <si>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</si>
  <si>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</si>
  <si>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</si>
  <si>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</si>
  <si>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</si>
  <si>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</si>
  <si>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</si>
  <si>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</si>
  <si>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</si>
  <si>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</si>
  <si>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</si>
  <si>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</si>
  <si>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</si>
  <si>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</si>
  <si>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</si>
  <si>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</si>
  <si>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</si>
  <si>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</si>
  <si>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</si>
  <si>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</si>
  <si>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</si>
  <si>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</si>
  <si>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</si>
  <si>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</si>
  <si>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</si>
  <si>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</si>
  <si>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</si>
  <si>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</si>
  <si>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</si>
  <si>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</si>
  <si>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</si>
  <si>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</si>
  <si>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</si>
  <si>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</si>
  <si>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</si>
  <si>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</si>
  <si>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</si>
  <si>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</si>
  <si>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</si>
  <si>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</si>
  <si>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</si>
  <si>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</si>
  <si>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</si>
  <si>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</si>
  <si>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</si>
  <si>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</si>
  <si>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</si>
  <si>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</si>
  <si>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</si>
  <si>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</si>
  <si>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</si>
  <si>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</si>
  <si>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Izgradnja rudarskih objekata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</si>
</sst>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20" sqref="H20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6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3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1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230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165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6000</v>
      </c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4</v>
      </c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3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56.25</v>
      </c>
      <c r="H7" s="5"/>
      <c r="I7" s="6"/>
      <c r="J7" s="5"/>
      <c r="K7" s="7">
        <f>G7/$G$23</f>
        <v>0.35990402559317514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25.25</v>
      </c>
      <c r="H8" s="5"/>
      <c r="I8" s="6"/>
      <c r="J8" s="5"/>
      <c r="K8" s="7">
        <f t="shared" ref="K8:K22" si="0">G8/$G$23</f>
        <v>0.1615569181551586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39.791666666666671</v>
      </c>
      <c r="H9" s="5"/>
      <c r="I9" s="6"/>
      <c r="J9" s="5"/>
      <c r="K9" s="7">
        <f t="shared" si="0"/>
        <v>0.25459877366035721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30</v>
      </c>
      <c r="H11" s="5"/>
      <c r="I11" s="6"/>
      <c r="J11" s="5"/>
      <c r="K11" s="7">
        <f t="shared" si="0"/>
        <v>0.19194881364969338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4</v>
      </c>
      <c r="H14" s="5"/>
      <c r="I14" s="6"/>
      <c r="J14" s="5"/>
      <c r="K14" s="7">
        <f t="shared" si="0"/>
        <v>2.5593175153292451E-2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</v>
      </c>
      <c r="H21" s="5"/>
      <c r="I21" s="6"/>
      <c r="J21" s="5"/>
      <c r="K21" s="7">
        <f t="shared" si="0"/>
        <v>6.3982937883231127E-3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156.29166666666669</v>
      </c>
      <c r="H23" s="4"/>
      <c r="I23" s="8"/>
      <c r="J23" s="4"/>
      <c r="K23" s="9">
        <f>SUM(K7:K22)</f>
        <v>0.99999999999999989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5.209722222222223</v>
      </c>
      <c r="I25" s="20" t="s">
        <v>32</v>
      </c>
      <c r="J25" s="21">
        <f>G23/25</f>
        <v>6.2516666666666678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Izgradnja rudarskih objekata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100.04166666666667</v>
      </c>
    </row>
    <row r="9" spans="1:2">
      <c r="A9" s="18" t="s">
        <v>68</v>
      </c>
      <c r="B9" s="19">
        <f>IF(Proračun!G24="OK",B7+B8,"")</f>
        <v>156.29166666666669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2025-03-11T10:30:13Z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