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1080" yWindow="1080" windowWidth="18900" windowHeight="11055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<sst xmlns="http://schemas.openxmlformats.org/spreadsheetml/2006/main" count="86" uniqueCount="81">
  <si>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</si>
  <si>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</si>
  <si>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</si>
  <si>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</si>
  <si>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</si>
  <si>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</si>
  <si>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</si>
  <si>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</si>
  <si>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</si>
  <si>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</si>
  <si>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</si>
  <si>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</si>
  <si>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</si>
  <si>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</si>
  <si>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</si>
  <si>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</si>
  <si>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</si>
  <si>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</si>
  <si>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</si>
  <si>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</si>
  <si>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</si>
  <si>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</si>
  <si>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</si>
  <si>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</si>
  <si>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</si>
  <si>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</si>
  <si>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</si>
  <si>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</si>
  <si>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</si>
  <si>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</si>
  <si>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</si>
  <si>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</si>
  <si>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</si>
  <si>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</si>
  <si>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</si>
  <si>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</si>
  <si>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</si>
  <si>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</si>
  <si>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</si>
  <si>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</si>
  <si>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</si>
  <si>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</si>
  <si>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</si>
  <si>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</si>
  <si>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</si>
  <si>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</si>
  <si>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</si>
  <si>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</si>
  <si>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</si>
  <si>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</si>
  <si>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</si>
  <si>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</si>
  <si>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</si>
  <si>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</si>
  <si>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</si>
  <si>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</si>
  <si>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</si>
  <si>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</si>
  <si>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</si>
  <si>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</si>
  <si>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</si>
  <si>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</si>
  <si>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</si>
  <si>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</si>
  <si>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</si>
  <si>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</si>
  <si>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</si>
  <si>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</si>
  <si>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</si>
  <si>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</si>
  <si>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</si>
  <si>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</si>
  <si>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</si>
  <si>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</si>
  <si>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</si>
  <si>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</si>
  <si>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</si>
  <si>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</si>
  <si>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</si>
  <si>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</si>
  <si>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Hemijska i fizička mjerenja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</si>
</sst>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10" borderId="0" applyNumberFormat="0" applyBorder="0" applyAlignment="0" applyProtection="0"/>
  </cellStyleXfs>
  <cellXfs count="52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3" borderId="0" xfId="0" applyFill="1"/>
    <xf numFmtId="0" fontId="6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6" fillId="6" borderId="0" xfId="0" applyNumberFormat="1" applyFont="1" applyFill="1"/>
    <xf numFmtId="10" fontId="6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6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8" fillId="8" borderId="0" xfId="0" applyFont="1" applyFill="1"/>
    <xf numFmtId="0" fontId="8" fillId="0" borderId="0" xfId="0" applyFont="1"/>
    <xf numFmtId="0" fontId="8" fillId="8" borderId="1" xfId="0" applyFont="1" applyFill="1" applyBorder="1"/>
    <xf numFmtId="2" fontId="8" fillId="8" borderId="1" xfId="0" applyNumberFormat="1" applyFont="1" applyFill="1" applyBorder="1"/>
    <xf numFmtId="0" fontId="10" fillId="9" borderId="0" xfId="1" applyFont="1" applyFill="1" applyAlignment="1">
      <alignment horizontal="right"/>
    </xf>
    <xf numFmtId="2" fontId="10" fillId="9" borderId="0" xfId="1" applyNumberFormat="1" applyFont="1" applyFill="1"/>
    <xf numFmtId="0" fontId="10" fillId="9" borderId="0" xfId="1" applyFont="1" applyFill="1"/>
    <xf numFmtId="0" fontId="11" fillId="9" borderId="0" xfId="1" applyFont="1" applyFill="1" applyAlignment="1">
      <alignment horizontal="right"/>
    </xf>
    <xf numFmtId="0" fontId="11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1" fillId="9" borderId="0" xfId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0" fillId="9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26" sqref="H2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320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50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>
        <v>12</v>
      </c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3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33.75</v>
      </c>
      <c r="H7" s="5"/>
      <c r="I7" s="6"/>
      <c r="J7" s="5"/>
      <c r="K7" s="7">
        <f>G7/$G$23</f>
        <v>0.33637873754152819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20.166666666666668</v>
      </c>
      <c r="H8" s="5"/>
      <c r="I8" s="6"/>
      <c r="J8" s="5"/>
      <c r="K8" s="7">
        <f t="shared" ref="K8:K22" si="0">G8/$G$23</f>
        <v>0.20099667774086377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32.916666666666671</v>
      </c>
      <c r="H9" s="5"/>
      <c r="I9" s="6"/>
      <c r="J9" s="5"/>
      <c r="K9" s="7">
        <f t="shared" si="0"/>
        <v>0.32807308970099669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12</v>
      </c>
      <c r="H17" s="5"/>
      <c r="I17" s="6"/>
      <c r="J17" s="5"/>
      <c r="K17" s="7">
        <f t="shared" si="0"/>
        <v>0.11960132890365448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1.5</v>
      </c>
      <c r="H21" s="5"/>
      <c r="I21" s="6"/>
      <c r="J21" s="5"/>
      <c r="K21" s="7">
        <f t="shared" si="0"/>
        <v>1.495016611295681E-2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100.33333333333334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3.3444444444444446</v>
      </c>
      <c r="I25" s="20" t="s">
        <v>32</v>
      </c>
      <c r="J25" s="21">
        <f>G23/25</f>
        <v>4.0133333333333336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Hemijska i fizička mjerenja u rudarstvu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66.583333333333343</v>
      </c>
    </row>
    <row r="9" spans="1:2">
      <c r="A9" s="18" t="s">
        <v>68</v>
      </c>
      <c r="B9" s="19">
        <f>IF(Proračun!G24="OK",B7+B8,"")</f>
        <v>100.33333333333334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suncica.masic@hotmail.com</cp:lastModifiedBy>
  <dcterms:created xsi:type="dcterms:W3CDTF">2006-09-16T00:00:00Z</dcterms:created>
  <dcterms:modified xsi:type="dcterms:W3CDTF">2025-03-05T10:59:38Z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