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an_Acer_e15\01_NASTAVA\012_Nastavni_planovi\2025_NPiP_1_ciklus\"/>
    </mc:Choice>
  </mc:AlternateContent>
  <bookViews>
    <workbookView xWindow="0" yWindow="0" windowWidth="23040" windowHeight="9384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<sst xmlns="http://schemas.openxmlformats.org/spreadsheetml/2006/main" count="86" uniqueCount="81">
  <si>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</si>
  <si>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</si>
  <si>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</si>
  <si>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</si>
  <si>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</si>
  <si>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</si>
  <si>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</si>
  <si>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</si>
  <si>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</si>
  <si>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</si>
  <si>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</si>
  <si>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</si>
  <si>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</si>
  <si>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</si>
  <si>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</si>
  <si>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</si>
  <si>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</si>
  <si>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</si>
  <si>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</si>
  <si>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</si>
  <si>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</si>
  <si>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</si>
  <si>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</si>
  <si>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</si>
  <si>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</si>
  <si>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</si>
  <si>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</si>
  <si>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</si>
  <si>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</si>
  <si>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</si>
  <si>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</si>
  <si>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</si>
  <si>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</si>
  <si>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</si>
  <si>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</si>
  <si>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</si>
  <si>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</si>
  <si>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</si>
  <si>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</si>
  <si>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</si>
  <si>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</si>
  <si>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</si>
  <si>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</si>
  <si>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</si>
  <si>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</si>
  <si>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</si>
  <si>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</si>
  <si>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</si>
  <si>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</si>
  <si>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</si>
  <si>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</si>
  <si>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</si>
  <si>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</si>
  <si>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</si>
  <si>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</si>
  <si>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</si>
  <si>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</si>
  <si>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</si>
  <si>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</si>
  <si>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</si>
  <si>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</si>
  <si>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</si>
  <si>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</si>
  <si>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</si>
  <si>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</si>
  <si>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</si>
  <si>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</si>
  <si>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</si>
  <si>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</si>
  <si>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</si>
  <si>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</si>
  <si>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</si>
  <si>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</si>
  <si>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</si>
  <si>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</si>
  <si>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</si>
  <si>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</si>
  <si>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</si>
  <si>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 u Tuzli</t>
  </si>
  <si>
    <t>Proizvodno mašinstvo</t>
  </si>
  <si>
    <t>Projektovanje tehnoloških postupaka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</si>
</sst>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52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right"/>
    </xf>
    <xf numFmtId="0" fontId="11" fillId="9" borderId="0" xfId="1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6" fillId="0" borderId="0" xfId="0" applyFont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>
      <selection activeCell="A14" sqref="A14:XFD14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28" t="s">
        <v>72</v>
      </c>
      <c r="B1" s="28"/>
      <c r="C1" s="28"/>
      <c r="D1" s="28"/>
      <c r="E1" s="28"/>
      <c r="F1" s="28"/>
      <c r="G1" s="28"/>
      <c r="H1" s="28"/>
    </row>
    <row r="2" spans="1:18">
      <c r="A2" s="28"/>
      <c r="B2" s="28"/>
      <c r="C2" s="28"/>
      <c r="D2" s="28"/>
      <c r="E2" s="28"/>
      <c r="F2" s="28"/>
      <c r="G2" s="28"/>
      <c r="H2" s="2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4"/>
      <c r="J6" s="35"/>
      <c r="K6" s="35"/>
      <c r="L6" s="35"/>
      <c r="M6" s="35"/>
      <c r="N6" s="35"/>
      <c r="O6" s="35"/>
      <c r="P6" s="35"/>
      <c r="Q6" s="35"/>
      <c r="R6" s="36"/>
    </row>
    <row r="7" spans="1:18">
      <c r="A7" s="27" t="s">
        <v>2</v>
      </c>
      <c r="B7" s="27"/>
      <c r="C7" s="27"/>
      <c r="D7" s="51" t="s">
        <v>80</v>
      </c>
      <c r="E7" s="26"/>
      <c r="F7" s="26"/>
      <c r="G7" s="26"/>
      <c r="H7" s="26"/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4"/>
      <c r="J8" s="35"/>
      <c r="K8" s="35"/>
      <c r="L8" s="35"/>
      <c r="M8" s="35"/>
      <c r="N8" s="35"/>
      <c r="O8" s="35"/>
      <c r="P8" s="35"/>
      <c r="Q8" s="35"/>
      <c r="R8" s="36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3</v>
      </c>
      <c r="I9" s="34"/>
      <c r="J9" s="35"/>
      <c r="K9" s="35"/>
      <c r="L9" s="35"/>
      <c r="M9" s="35"/>
      <c r="N9" s="35"/>
      <c r="O9" s="35"/>
      <c r="P9" s="35"/>
      <c r="Q9" s="35"/>
      <c r="R9" s="36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1</v>
      </c>
      <c r="I10" s="34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4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200</v>
      </c>
      <c r="I12" s="34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75</v>
      </c>
      <c r="I13" s="34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0</v>
      </c>
      <c r="I14" s="34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29" t="s">
        <v>60</v>
      </c>
      <c r="B15" s="30"/>
      <c r="C15" s="30"/>
      <c r="D15" s="30"/>
      <c r="E15" s="30"/>
      <c r="F15" s="30"/>
      <c r="G15" s="30"/>
      <c r="H15" s="3">
        <v>200</v>
      </c>
      <c r="I15" s="34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3000</v>
      </c>
      <c r="I16" s="34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>
        <v>2</v>
      </c>
      <c r="I17" s="34"/>
      <c r="J17" s="35"/>
      <c r="K17" s="35"/>
      <c r="L17" s="35"/>
      <c r="M17" s="35"/>
      <c r="N17" s="35"/>
      <c r="O17" s="35"/>
      <c r="P17" s="35"/>
      <c r="Q17" s="35"/>
      <c r="R17" s="36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>
        <v>2</v>
      </c>
      <c r="I18" s="34"/>
      <c r="J18" s="35"/>
      <c r="K18" s="35"/>
      <c r="L18" s="35"/>
      <c r="M18" s="35"/>
      <c r="N18" s="35"/>
      <c r="O18" s="35"/>
      <c r="P18" s="35"/>
      <c r="Q18" s="35"/>
      <c r="R18" s="36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5</v>
      </c>
      <c r="I19" s="37"/>
      <c r="J19" s="35"/>
      <c r="K19" s="35"/>
      <c r="L19" s="35"/>
      <c r="M19" s="35"/>
      <c r="N19" s="35"/>
      <c r="O19" s="35"/>
      <c r="P19" s="35"/>
      <c r="Q19" s="35"/>
      <c r="R19" s="36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>
        <v>20</v>
      </c>
      <c r="I20" s="34"/>
      <c r="J20" s="35"/>
      <c r="K20" s="35"/>
      <c r="L20" s="35"/>
      <c r="M20" s="35"/>
      <c r="N20" s="35"/>
      <c r="O20" s="35"/>
      <c r="P20" s="35"/>
      <c r="Q20" s="35"/>
      <c r="R20" s="36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>
        <v>3</v>
      </c>
      <c r="I21" s="34"/>
      <c r="J21" s="35"/>
      <c r="K21" s="35"/>
      <c r="L21" s="35"/>
      <c r="M21" s="35"/>
      <c r="N21" s="35"/>
      <c r="O21" s="35"/>
      <c r="P21" s="35"/>
      <c r="Q21" s="35"/>
      <c r="R21" s="36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2</v>
      </c>
      <c r="I22" s="37"/>
      <c r="J22" s="35"/>
      <c r="K22" s="35"/>
      <c r="L22" s="35"/>
      <c r="M22" s="35"/>
      <c r="N22" s="35"/>
      <c r="O22" s="35"/>
      <c r="P22" s="35"/>
      <c r="Q22" s="35"/>
      <c r="R22" s="36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>
        <v>2</v>
      </c>
      <c r="I23" s="34"/>
      <c r="J23" s="35"/>
      <c r="K23" s="35"/>
      <c r="L23" s="35"/>
      <c r="M23" s="35"/>
      <c r="N23" s="35"/>
      <c r="O23" s="35"/>
      <c r="P23" s="35"/>
      <c r="Q23" s="35"/>
      <c r="R23" s="36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>
        <v>2</v>
      </c>
      <c r="I24" s="34"/>
      <c r="J24" s="35"/>
      <c r="K24" s="35"/>
      <c r="L24" s="35"/>
      <c r="M24" s="35"/>
      <c r="N24" s="35"/>
      <c r="O24" s="35"/>
      <c r="P24" s="35"/>
      <c r="Q24" s="35"/>
      <c r="R24" s="36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>
        <v>45</v>
      </c>
      <c r="I25" s="34"/>
      <c r="J25" s="35"/>
      <c r="K25" s="35"/>
      <c r="L25" s="35"/>
      <c r="M25" s="35"/>
      <c r="N25" s="35"/>
      <c r="O25" s="35"/>
      <c r="P25" s="35"/>
      <c r="Q25" s="35"/>
      <c r="R25" s="36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</v>
      </c>
      <c r="I26" s="34"/>
      <c r="J26" s="35"/>
      <c r="K26" s="35"/>
      <c r="L26" s="35"/>
      <c r="M26" s="35"/>
      <c r="N26" s="35"/>
      <c r="O26" s="35"/>
      <c r="P26" s="35"/>
      <c r="Q26" s="35"/>
      <c r="R26" s="36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>
        <v>3</v>
      </c>
      <c r="I27" s="38"/>
      <c r="J27" s="39"/>
      <c r="K27" s="39"/>
      <c r="L27" s="39"/>
      <c r="M27" s="39"/>
      <c r="N27" s="39"/>
      <c r="O27" s="39"/>
      <c r="P27" s="39"/>
      <c r="Q27" s="39"/>
      <c r="R27" s="40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28" t="s">
        <v>73</v>
      </c>
      <c r="B1" s="28"/>
      <c r="C1" s="28"/>
      <c r="D1" s="28"/>
      <c r="E1" s="28"/>
      <c r="F1" s="28"/>
      <c r="G1" s="28"/>
      <c r="H1" s="28"/>
    </row>
    <row r="2" spans="1:11">
      <c r="A2" s="28"/>
      <c r="B2" s="28"/>
      <c r="C2" s="28"/>
      <c r="D2" s="28"/>
      <c r="E2" s="28"/>
      <c r="F2" s="28"/>
      <c r="G2" s="28"/>
      <c r="H2" s="2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30" zoomScaleNormal="13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9" t="s">
        <v>30</v>
      </c>
      <c r="B6" s="49"/>
      <c r="C6" s="49"/>
      <c r="D6" s="49"/>
      <c r="E6" s="49"/>
      <c r="F6" s="49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56.25</v>
      </c>
      <c r="H7" s="5"/>
      <c r="I7" s="6"/>
      <c r="J7" s="5"/>
      <c r="K7" s="7">
        <f>G7/$G$23</f>
        <v>0.37531276063386149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16.25</v>
      </c>
      <c r="H8" s="5"/>
      <c r="I8" s="6"/>
      <c r="J8" s="5"/>
      <c r="K8" s="7">
        <f t="shared" ref="K8:K22" si="0">G8/$G$23</f>
        <v>0.10842368640533775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26.041666666666668</v>
      </c>
      <c r="H9" s="5"/>
      <c r="I9" s="6"/>
      <c r="J9" s="5"/>
      <c r="K9" s="7">
        <f t="shared" si="0"/>
        <v>0.1737559077008618</v>
      </c>
    </row>
    <row r="10" spans="1:11">
      <c r="A10" s="50" t="s">
        <v>61</v>
      </c>
      <c r="B10" s="47"/>
      <c r="C10" s="47"/>
      <c r="D10" s="47"/>
      <c r="E10" s="47"/>
      <c r="F10" s="47"/>
      <c r="G10" s="6">
        <f>Aktivnosti!H15/Norme!H9</f>
        <v>10</v>
      </c>
      <c r="H10" s="5"/>
      <c r="I10" s="6"/>
      <c r="J10" s="5"/>
      <c r="K10" s="7">
        <f t="shared" si="0"/>
        <v>6.6722268557130926E-2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15</v>
      </c>
      <c r="H11" s="5"/>
      <c r="I11" s="6"/>
      <c r="J11" s="5"/>
      <c r="K11" s="7">
        <f t="shared" si="0"/>
        <v>0.10008340283569639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2</v>
      </c>
      <c r="H12" s="5"/>
      <c r="I12" s="6"/>
      <c r="J12" s="5"/>
      <c r="K12" s="7">
        <f t="shared" si="0"/>
        <v>1.3344453711426186E-2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2</v>
      </c>
      <c r="H13" s="5"/>
      <c r="I13" s="6"/>
      <c r="J13" s="5"/>
      <c r="K13" s="7">
        <f t="shared" si="0"/>
        <v>1.3344453711426186E-2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5</v>
      </c>
      <c r="H14" s="5"/>
      <c r="I14" s="6"/>
      <c r="J14" s="5"/>
      <c r="K14" s="7">
        <f t="shared" si="0"/>
        <v>3.3361134278565463E-2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1.3333333333333333</v>
      </c>
      <c r="H15" s="5"/>
      <c r="I15" s="6"/>
      <c r="J15" s="5"/>
      <c r="K15" s="7">
        <f t="shared" si="0"/>
        <v>8.8963024742841242E-3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3</v>
      </c>
      <c r="H16" s="5"/>
      <c r="I16" s="6"/>
      <c r="J16" s="5"/>
      <c r="K16" s="7">
        <f t="shared" si="0"/>
        <v>2.0016680567139278E-2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2</v>
      </c>
      <c r="H17" s="5"/>
      <c r="I17" s="6"/>
      <c r="J17" s="5"/>
      <c r="K17" s="7">
        <f t="shared" si="0"/>
        <v>1.3344453711426186E-2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2</v>
      </c>
      <c r="H18" s="5"/>
      <c r="I18" s="6"/>
      <c r="J18" s="5"/>
      <c r="K18" s="7">
        <f t="shared" si="0"/>
        <v>1.3344453711426186E-2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2</v>
      </c>
      <c r="H19" s="5"/>
      <c r="I19" s="6"/>
      <c r="J19" s="5"/>
      <c r="K19" s="7">
        <f t="shared" si="0"/>
        <v>1.3344453711426186E-2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3</v>
      </c>
      <c r="H20" s="5"/>
      <c r="I20" s="6"/>
      <c r="J20" s="5"/>
      <c r="K20" s="7">
        <f t="shared" si="0"/>
        <v>2.0016680567139278E-2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1</v>
      </c>
      <c r="H21" s="5"/>
      <c r="I21" s="6"/>
      <c r="J21" s="5"/>
      <c r="K21" s="7">
        <f t="shared" si="0"/>
        <v>6.6722268557130931E-3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3</v>
      </c>
      <c r="H22" s="5"/>
      <c r="I22" s="6"/>
      <c r="J22" s="5"/>
      <c r="K22" s="7">
        <f t="shared" si="0"/>
        <v>2.0016680567139278E-2</v>
      </c>
    </row>
    <row r="23" spans="1:11">
      <c r="A23" s="44" t="s">
        <v>47</v>
      </c>
      <c r="B23" s="44"/>
      <c r="C23" s="44"/>
      <c r="D23" s="44"/>
      <c r="E23" s="44"/>
      <c r="F23" s="44"/>
      <c r="G23" s="8">
        <f>SUM(G7:G22)</f>
        <v>149.87500000000003</v>
      </c>
      <c r="H23" s="4"/>
      <c r="I23" s="8"/>
      <c r="J23" s="4"/>
      <c r="K23" s="9">
        <f>SUM(K7:K22)</f>
        <v>0.99999999999999989</v>
      </c>
    </row>
    <row r="24" spans="1:11" ht="28.5" customHeight="1">
      <c r="A24" s="45" t="s">
        <v>48</v>
      </c>
      <c r="B24" s="45"/>
      <c r="C24" s="45"/>
      <c r="D24" s="45"/>
      <c r="E24" s="45"/>
      <c r="F24" s="45"/>
      <c r="G24" s="46" t="str">
        <f>IF(G23&lt;H6,"nedovoljno",IF(G23&gt;J6,"previše","OK"))</f>
        <v>OK</v>
      </c>
      <c r="H24" s="46"/>
      <c r="I24" s="46"/>
      <c r="J24" s="46"/>
      <c r="K24" s="46"/>
    </row>
    <row r="25" spans="1:11">
      <c r="A25" s="43" t="s">
        <v>70</v>
      </c>
      <c r="B25" s="43"/>
      <c r="C25" s="43"/>
      <c r="D25" s="43"/>
      <c r="E25" s="43"/>
      <c r="F25" s="43"/>
      <c r="G25" s="20" t="s">
        <v>31</v>
      </c>
      <c r="H25" s="21">
        <f>G23/30</f>
        <v>4.9958333333333345</v>
      </c>
      <c r="I25" s="20" t="s">
        <v>32</v>
      </c>
      <c r="J25" s="21">
        <f>G23/25</f>
        <v>5.995000000000001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 u Tuzli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>Projektovanje tehnoloških postupaka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93.625</v>
      </c>
    </row>
    <row r="9" spans="1:2">
      <c r="A9" s="18" t="s">
        <v>68</v>
      </c>
      <c r="B9" s="19">
        <f>IF(Proračun!G24="OK",B7+B8,"")</f>
        <v>149.875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Acer e15</dc:creator>
  <cp:lastModifiedBy>Alan Acer e15</cp:lastModifiedBy>
  <dcterms:created xsi:type="dcterms:W3CDTF">2006-09-16T00:00:00Z</dcterms:created>
  <dcterms:modified xsi:type="dcterms:W3CDTF">2025-04-13T09:48:02Z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