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689F351D-573F-4803-81C5-A16D500DB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<sst xmlns="http://schemas.openxmlformats.org/spreadsheetml/2006/main" count="86" uniqueCount="81">
  <si>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</si>
  <si>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</si>
  <si>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</si>
  <si>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</si>
  <si>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</si>
  <si>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</si>
  <si>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</si>
  <si>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</si>
  <si>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</si>
  <si>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</si>
  <si>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</si>
  <si>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</si>
  <si>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</si>
  <si>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</si>
  <si>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</si>
  <si>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</si>
  <si>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</si>
  <si>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</si>
  <si>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</si>
  <si>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</si>
  <si>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</si>
  <si>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</si>
  <si>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</si>
  <si>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</si>
  <si>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</si>
  <si>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</si>
  <si>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</si>
  <si>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</si>
  <si>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</si>
  <si>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</si>
  <si>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</si>
  <si>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</si>
  <si>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</si>
  <si>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</si>
  <si>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</si>
  <si>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</si>
  <si>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</si>
  <si>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</si>
  <si>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</si>
  <si>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</si>
  <si>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</si>
  <si>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</si>
  <si>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</si>
  <si>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</si>
  <si>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</si>
  <si>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</si>
  <si>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</si>
  <si>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</si>
  <si>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</si>
  <si>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</si>
  <si>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</si>
  <si>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</si>
  <si>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</si>
  <si>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</si>
  <si>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</si>
  <si>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</si>
  <si>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</si>
  <si>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</si>
  <si>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</si>
  <si>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</si>
  <si>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</si>
  <si>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</si>
  <si>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</si>
  <si>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</si>
  <si>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</si>
  <si>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</si>
  <si>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</si>
  <si>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</si>
  <si>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</si>
  <si>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</si>
  <si>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</si>
  <si>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</si>
  <si>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</si>
  <si>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</si>
  <si>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</si>
  <si>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</si>
  <si>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</si>
  <si>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</si>
  <si>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Osnove farmaceutske hemije</t>
  </si>
  <si>
    <t>Farmaceutski fakultet</t>
  </si>
  <si>
    <t>Kozmetologija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</si>
</sst>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1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Dobro" xfId="1" builtinId="26"/>
    <cellStyle name="Normalno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abSelected="1" zoomScaleNormal="100" workbookViewId="0">
      <selection activeCell="I15" sqref="I15:R15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79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80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78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7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3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230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>
        <v>150</v>
      </c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>
        <v>32.25</v>
      </c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3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>
        <v>2</v>
      </c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zoomScale="160" zoomScaleNormal="160" workbookViewId="0">
      <selection sqref="A1:H2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9" zoomScale="160" zoomScaleNormal="160" workbookViewId="0">
      <selection activeCell="A24" sqref="A24:F24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175</v>
      </c>
      <c r="I6" s="23" t="s">
        <v>32</v>
      </c>
      <c r="J6" s="24">
        <f>30*Aktivnosti!H8</f>
        <v>210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f>15*(Aktivnosti!H9+Aktivnosti!H10+Aktivnosti!H11)*Norme!H6</f>
        <v>67.5</v>
      </c>
      <c r="H7" s="5"/>
      <c r="I7" s="6"/>
      <c r="J7" s="5"/>
      <c r="K7" s="7">
        <f>G7/$G$23</f>
        <v>0.37465309898242366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26.666666666666668</v>
      </c>
      <c r="H8" s="5"/>
      <c r="I8" s="6"/>
      <c r="J8" s="5"/>
      <c r="K8" s="7">
        <f t="shared" ref="K8:K22" si="0">G8/$G$23</f>
        <v>0.14801110083256244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41.25</v>
      </c>
      <c r="H9" s="5"/>
      <c r="I9" s="6"/>
      <c r="J9" s="5"/>
      <c r="K9" s="7">
        <f t="shared" si="0"/>
        <v>0.22895467160037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7.5</v>
      </c>
      <c r="H10" s="5"/>
      <c r="I10" s="6"/>
      <c r="J10" s="5"/>
      <c r="K10" s="7">
        <f t="shared" si="0"/>
        <v>4.1628122109158179E-2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f>Aktivnosti!H24/Norme!H22</f>
        <v>32.25</v>
      </c>
      <c r="H19" s="5"/>
      <c r="I19" s="6"/>
      <c r="J19" s="5"/>
      <c r="K19" s="7">
        <f t="shared" si="0"/>
        <v>0.17900092506938017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3</v>
      </c>
      <c r="H21" s="5"/>
      <c r="I21" s="6"/>
      <c r="J21" s="5"/>
      <c r="K21" s="7">
        <f t="shared" si="0"/>
        <v>1.6651248843663272E-2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2</v>
      </c>
      <c r="H22" s="5"/>
      <c r="I22" s="6"/>
      <c r="J22" s="5"/>
      <c r="K22" s="7">
        <f t="shared" si="0"/>
        <v>1.1100832562442183E-2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180.16666666666669</v>
      </c>
      <c r="H23" s="4"/>
      <c r="I23" s="8"/>
      <c r="J23" s="4"/>
      <c r="K23" s="9">
        <f>SUM(K7:K22)</f>
        <v>1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6.0055555555555564</v>
      </c>
      <c r="I25" s="20" t="s">
        <v>32</v>
      </c>
      <c r="J25" s="21">
        <f>G23/25</f>
        <v>7.206666666666667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Osnove farmaceutske hemije</v>
      </c>
    </row>
    <row r="7" spans="1:2">
      <c r="A7" s="18" t="s">
        <v>69</v>
      </c>
      <c r="B7" s="19">
        <f>IF(Proračun!G24="OK",Proračun!G7,"")</f>
        <v>67.5</v>
      </c>
    </row>
    <row r="8" spans="1:2">
      <c r="A8" s="18" t="s">
        <v>67</v>
      </c>
      <c r="B8" s="19">
        <f>IF(Proračun!G24="OK",SUM(Proračun!G8:G22),"")</f>
        <v>112.66666666666667</v>
      </c>
    </row>
    <row r="9" spans="1:2">
      <c r="A9" s="18" t="s">
        <v>68</v>
      </c>
      <c r="B9" s="19">
        <f>IF(Proračun!G24="OK",B7+B8,"")</f>
        <v>180.16666666666669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Esmeralda Dautovic</cp:lastModifiedBy>
  <dcterms:created xsi:type="dcterms:W3CDTF">2006-09-16T00:00:00Z</dcterms:created>
  <dcterms:modified xsi:type="dcterms:W3CDTF">2025-10-09T08:04:57Z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