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0" yWindow="-90" windowWidth="21840" windowHeight="12435" activeTab="2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4562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<sst xmlns="http://schemas.openxmlformats.org/spreadsheetml/2006/main" count="84" uniqueCount="79">
  <si>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</si>
  <si>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</si>
  <si>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</si>
  <si>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</si>
  <si>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</si>
  <si>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</si>
  <si>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</si>
  <si>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</si>
  <si>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</si>
  <si>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</si>
  <si>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</si>
  <si>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</si>
  <si>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</si>
  <si>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</si>
  <si>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</si>
  <si>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</si>
  <si>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</si>
  <si>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</si>
  <si>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</si>
  <si>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</si>
  <si>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</si>
  <si>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</si>
  <si>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</si>
  <si>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</si>
  <si>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</si>
  <si>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</si>
  <si>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</si>
  <si>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</si>
  <si>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</si>
  <si>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</si>
  <si>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</si>
  <si>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</si>
  <si>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</si>
  <si>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</si>
  <si>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</si>
  <si>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</si>
  <si>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</si>
  <si>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</si>
  <si>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</si>
  <si>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</si>
  <si>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</si>
  <si>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</si>
  <si>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</si>
  <si>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</si>
  <si>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</si>
  <si>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</si>
  <si>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</si>
  <si>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</si>
  <si>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</si>
  <si>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</si>
  <si>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</si>
  <si>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</si>
  <si>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</si>
  <si>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</si>
  <si>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</si>
  <si>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</si>
  <si>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</si>
  <si>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</si>
  <si>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</si>
  <si>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</si>
  <si>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</si>
  <si>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</si>
  <si>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</si>
  <si>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</si>
  <si>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</si>
  <si>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</si>
  <si>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</si>
  <si>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</si>
  <si>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</si>
  <si>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</si>
  <si>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</si>
  <si>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</si>
  <si>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</si>
  <si>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</si>
  <si>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</si>
  <si>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</si>
  <si>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</si>
  <si>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</si>
  <si>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Anatomija sa histologijom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</si>
</sst>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zoomScaleNormal="100" workbookViewId="0">
      <selection activeCell="V25" sqref="V25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/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/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78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5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2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/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2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400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100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/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>
        <v>1</v>
      </c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>
        <v>30</v>
      </c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2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>
        <v>2</v>
      </c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abSelected="1" topLeftCell="A19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45</v>
      </c>
      <c r="H7" s="5"/>
      <c r="I7" s="6"/>
      <c r="J7" s="5"/>
      <c r="K7" s="7">
        <f>G7/$G$23</f>
        <v>0.35667107001320997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28.333333333333336</v>
      </c>
      <c r="H8" s="5"/>
      <c r="I8" s="6"/>
      <c r="J8" s="5"/>
      <c r="K8" s="7">
        <f t="shared" ref="K8:K22" si="0">G8/$G$23</f>
        <v>0.22457067371202113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45.833333333333336</v>
      </c>
      <c r="H9" s="5"/>
      <c r="I9" s="6"/>
      <c r="J9" s="5"/>
      <c r="K9" s="7">
        <f t="shared" si="0"/>
        <v>0.36327608982826942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1</v>
      </c>
      <c r="H19" s="5"/>
      <c r="I19" s="6"/>
      <c r="J19" s="5"/>
      <c r="K19" s="7">
        <f t="shared" si="0"/>
        <v>7.9260237780713338E-3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2</v>
      </c>
      <c r="H20" s="5"/>
      <c r="I20" s="6"/>
      <c r="J20" s="5"/>
      <c r="K20" s="7">
        <f t="shared" si="0"/>
        <v>1.5852047556142668E-2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2</v>
      </c>
      <c r="H21" s="5"/>
      <c r="I21" s="6"/>
      <c r="J21" s="5"/>
      <c r="K21" s="7">
        <f t="shared" si="0"/>
        <v>1.5852047556142668E-2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2</v>
      </c>
      <c r="H22" s="5"/>
      <c r="I22" s="6"/>
      <c r="J22" s="5"/>
      <c r="K22" s="7">
        <f t="shared" si="0"/>
        <v>1.5852047556142668E-2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126.16666666666669</v>
      </c>
      <c r="H23" s="4"/>
      <c r="I23" s="8"/>
      <c r="J23" s="4"/>
      <c r="K23" s="9">
        <f>SUM(K7:K22)</f>
        <v>0.99999999999999989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4.2055555555555566</v>
      </c>
      <c r="I25" s="20" t="s">
        <v>32</v>
      </c>
      <c r="J25" s="21">
        <f>G23/25</f>
        <v>5.0466666666666677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>
        <f>Aktivnosti!D5</f>
        <v>0</v>
      </c>
    </row>
    <row r="5" spans="1:2">
      <c r="A5" s="18" t="s">
        <v>1</v>
      </c>
      <c r="B5" s="18">
        <f>Aktivnosti!D6</f>
        <v>0</v>
      </c>
    </row>
    <row r="6" spans="1:2">
      <c r="A6" s="18" t="s">
        <v>2</v>
      </c>
      <c r="B6" s="18" t="str">
        <f>Aktivnosti!D7</f>
        <v>Anatomija sa histologijom</v>
      </c>
    </row>
    <row r="7" spans="1:2">
      <c r="A7" s="18" t="s">
        <v>69</v>
      </c>
      <c r="B7" s="19">
        <f>IF(Proračun!G24="OK",Proračun!G7,"")</f>
        <v>45</v>
      </c>
    </row>
    <row r="8" spans="1:2">
      <c r="A8" s="18" t="s">
        <v>67</v>
      </c>
      <c r="B8" s="19">
        <f>IF(Proračun!G24="OK",SUM(Proračun!G8:G22),"")</f>
        <v>81.166666666666671</v>
      </c>
    </row>
    <row r="9" spans="1:2">
      <c r="A9" s="18" t="s">
        <v>68</v>
      </c>
      <c r="B9" s="19">
        <f>IF(Proračun!G24="OK",B7+B8,"")</f>
        <v>126.16666666666667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Mahmut</cp:lastModifiedBy>
  <dcterms:created xsi:type="dcterms:W3CDTF">2006-09-16T00:00:00Z</dcterms:created>
  <dcterms:modified xsi:type="dcterms:W3CDTF">2025-06-10T11:07:08Z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